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S:\WebSite Documents\DD\2024\"/>
    </mc:Choice>
  </mc:AlternateContent>
  <xr:revisionPtr revIDLastSave="0" documentId="13_ncr:1_{4D1E01C1-E0D2-4719-8772-2386D60BCB2B}" xr6:coauthVersionLast="47" xr6:coauthVersionMax="47" xr10:uidLastSave="{00000000-0000-0000-0000-000000000000}"/>
  <bookViews>
    <workbookView xWindow="-108" yWindow="-108" windowWidth="23256" windowHeight="12576" xr2:uid="{59104ECA-C8F3-4098-8283-DD07FE399EFB}"/>
  </bookViews>
  <sheets>
    <sheet name="Quarter 1.24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1" l="1"/>
  <c r="K4" i="1"/>
  <c r="K15" i="1" s="1"/>
  <c r="J7" i="1"/>
  <c r="K7" i="1"/>
  <c r="J10" i="1"/>
  <c r="J15" i="1" s="1"/>
  <c r="K10" i="1"/>
  <c r="M10" i="1"/>
  <c r="L10" i="1"/>
  <c r="I10" i="1"/>
  <c r="H10" i="1"/>
  <c r="G10" i="1"/>
  <c r="F10" i="1"/>
  <c r="D10" i="1"/>
  <c r="C10" i="1"/>
  <c r="E10" i="1" s="1"/>
  <c r="M7" i="1"/>
  <c r="L7" i="1"/>
  <c r="I7" i="1"/>
  <c r="H7" i="1"/>
  <c r="G7" i="1"/>
  <c r="F7" i="1"/>
  <c r="D7" i="1"/>
  <c r="C7" i="1"/>
  <c r="M4" i="1"/>
  <c r="M15" i="1" s="1"/>
  <c r="L4" i="1"/>
  <c r="L15" i="1" s="1"/>
  <c r="I4" i="1"/>
  <c r="I15" i="1" s="1"/>
  <c r="H4" i="1"/>
  <c r="H15" i="1" s="1"/>
  <c r="G4" i="1"/>
  <c r="G15" i="1" s="1"/>
  <c r="F4" i="1"/>
  <c r="D4" i="1"/>
  <c r="D15" i="1" s="1"/>
  <c r="C4" i="1"/>
  <c r="C15" i="1" s="1"/>
  <c r="E7" i="1" l="1"/>
  <c r="F15" i="1"/>
  <c r="E4" i="1"/>
  <c r="E15" i="1" s="1"/>
</calcChain>
</file>

<file path=xl/sharedStrings.xml><?xml version="1.0" encoding="utf-8"?>
<sst xmlns="http://schemas.openxmlformats.org/spreadsheetml/2006/main" count="22" uniqueCount="22">
  <si>
    <t>Quarter 3</t>
  </si>
  <si>
    <t>Start Date</t>
  </si>
  <si>
    <t>End Date</t>
  </si>
  <si>
    <t xml:space="preserve"> Enrolled</t>
  </si>
  <si>
    <t>Employed</t>
  </si>
  <si>
    <t xml:space="preserve"> Percentage Employed</t>
  </si>
  <si>
    <t>Number of Units Billed</t>
  </si>
  <si>
    <t>Average   Using IE Hours Per Month</t>
  </si>
  <si>
    <t>Average Number of clients over 86 Hrs/Mo</t>
  </si>
  <si>
    <t>Total Hours Worked-Qrtly</t>
  </si>
  <si>
    <t>Total Auth. Hours</t>
  </si>
  <si>
    <t>Average Participation</t>
  </si>
  <si>
    <t>Average Monthly Wages</t>
  </si>
  <si>
    <t>The Arc of Spokane</t>
  </si>
  <si>
    <t>P016763</t>
  </si>
  <si>
    <t>The Artisans Ark</t>
  </si>
  <si>
    <t>P007056</t>
  </si>
  <si>
    <t>Skils'kin</t>
  </si>
  <si>
    <t>P082757</t>
  </si>
  <si>
    <t>Overall Totals</t>
  </si>
  <si>
    <t>Group Supported Employment by Agency - Quarter Averages</t>
  </si>
  <si>
    <t>Average Working hours per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</si>
</sst>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" x14ac:knownFonts="1">
    <font>
      <sz val="10"/>
      <name val="Arial"/>
      <family val="2"/>
    </font>
    <font>
      <sz val="10"/>
      <name val="Arial"/>
      <family val="2"/>
    </font>
    <font>
      <b/>
      <u/>
      <sz val="18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Alignment="1">
      <alignment horizontal="center" vertical="center"/>
    </xf>
    <xf numFmtId="1" fontId="3" fillId="0" borderId="0" xfId="0" applyNumberFormat="1" applyFont="1" applyAlignment="1">
      <alignment vertical="center"/>
    </xf>
    <xf numFmtId="14" fontId="3" fillId="0" borderId="0" xfId="2" applyNumberFormat="1" applyFont="1" applyAlignment="1">
      <alignment vertical="center"/>
    </xf>
    <xf numFmtId="10" fontId="3" fillId="0" borderId="0" xfId="3" applyNumberFormat="1" applyFont="1" applyAlignment="1">
      <alignment horizontal="right" vertical="center"/>
    </xf>
    <xf numFmtId="2" fontId="3" fillId="0" borderId="0" xfId="0" applyNumberFormat="1" applyFont="1" applyAlignment="1">
      <alignment vertical="center"/>
    </xf>
    <xf numFmtId="1" fontId="3" fillId="0" borderId="0" xfId="0" applyNumberFormat="1" applyFont="1" applyAlignment="1">
      <alignment horizontal="center" vertical="center"/>
    </xf>
    <xf numFmtId="44" fontId="3" fillId="0" borderId="0" xfId="2" applyFont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10" fontId="3" fillId="0" borderId="0" xfId="3" applyNumberFormat="1" applyFont="1" applyAlignment="1">
      <alignment horizontal="center" vertical="center" wrapText="1"/>
    </xf>
    <xf numFmtId="2" fontId="3" fillId="0" borderId="0" xfId="2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44" fontId="3" fillId="0" borderId="0" xfId="2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3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1" fontId="0" fillId="0" borderId="0" xfId="0" applyNumberFormat="1" applyAlignment="1">
      <alignment horizontal="center" vertical="center" wrapText="1"/>
    </xf>
    <xf numFmtId="10" fontId="1" fillId="0" borderId="0" xfId="3" applyNumberFormat="1" applyFont="1" applyAlignment="1">
      <alignment horizontal="center" vertical="center"/>
    </xf>
    <xf numFmtId="2" fontId="1" fillId="0" borderId="0" xfId="2" applyNumberFormat="1" applyFont="1" applyAlignment="1">
      <alignment horizontal="center" vertical="center"/>
    </xf>
    <xf numFmtId="1" fontId="1" fillId="0" borderId="0" xfId="2" applyNumberFormat="1" applyFont="1" applyAlignment="1">
      <alignment horizontal="center" vertical="center"/>
    </xf>
    <xf numFmtId="2" fontId="1" fillId="0" borderId="0" xfId="2" applyNumberFormat="1" applyFont="1" applyAlignment="1">
      <alignment horizontal="right" vertical="center"/>
    </xf>
    <xf numFmtId="44" fontId="1" fillId="0" borderId="0" xfId="2" applyFon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1" fontId="0" fillId="0" borderId="0" xfId="0" applyNumberFormat="1" applyAlignment="1">
      <alignment horizontal="center"/>
    </xf>
    <xf numFmtId="2" fontId="1" fillId="0" borderId="0" xfId="2" applyNumberFormat="1" applyFont="1" applyAlignment="1">
      <alignment horizontal="right"/>
    </xf>
    <xf numFmtId="2" fontId="0" fillId="0" borderId="0" xfId="0" applyNumberFormat="1" applyAlignment="1">
      <alignment horizontal="right"/>
    </xf>
    <xf numFmtId="1" fontId="0" fillId="0" borderId="0" xfId="0" applyNumberFormat="1"/>
    <xf numFmtId="10" fontId="1" fillId="0" borderId="0" xfId="3" applyNumberFormat="1" applyFont="1" applyAlignment="1">
      <alignment horizontal="center"/>
    </xf>
    <xf numFmtId="44" fontId="1" fillId="0" borderId="0" xfId="2" applyFont="1" applyAlignment="1"/>
    <xf numFmtId="0" fontId="1" fillId="0" borderId="1" xfId="0" applyFont="1" applyBorder="1" applyAlignment="1">
      <alignment wrapText="1"/>
    </xf>
    <xf numFmtId="0" fontId="0" fillId="0" borderId="2" xfId="0" applyBorder="1"/>
    <xf numFmtId="1" fontId="0" fillId="0" borderId="2" xfId="0" applyNumberFormat="1" applyBorder="1"/>
    <xf numFmtId="9" fontId="0" fillId="0" borderId="2" xfId="3" applyFont="1" applyBorder="1" applyAlignment="1"/>
    <xf numFmtId="43" fontId="0" fillId="0" borderId="2" xfId="1" applyFont="1" applyBorder="1" applyAlignment="1">
      <alignment horizontal="center"/>
    </xf>
    <xf numFmtId="43" fontId="0" fillId="0" borderId="2" xfId="1" applyFont="1" applyBorder="1" applyAlignment="1"/>
    <xf numFmtId="44" fontId="0" fillId="0" borderId="2" xfId="2" applyFont="1" applyBorder="1" applyAlignment="1"/>
    <xf numFmtId="2" fontId="0" fillId="0" borderId="0" xfId="0" applyNumberFormat="1"/>
    <xf numFmtId="0" fontId="2" fillId="0" borderId="0" xfId="0" applyFont="1" applyAlignment="1">
      <alignment horizont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Data%20Reports\2024\GSE\FY%2024%20Q3.xlsx" TargetMode="External"/><Relationship Id="rId1" Type="http://schemas.openxmlformats.org/officeDocument/2006/relationships/externalLinkPath" Target="file:///P:\Data%20Reports\2024\GSE\FY%2024%20Q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aury 2024"/>
      <sheetName val="February 2024"/>
      <sheetName val="March 2024"/>
      <sheetName val="Quarter 1.24"/>
    </sheetNames>
    <sheetDataSet>
      <sheetData sheetId="0">
        <row r="4">
          <cell r="C4">
            <v>9</v>
          </cell>
          <cell r="D4">
            <v>9</v>
          </cell>
          <cell r="F4">
            <v>58</v>
          </cell>
          <cell r="G4">
            <v>0</v>
          </cell>
          <cell r="H4">
            <v>3</v>
          </cell>
          <cell r="I4">
            <v>830</v>
          </cell>
          <cell r="J4">
            <v>106</v>
          </cell>
          <cell r="K4">
            <v>82</v>
          </cell>
          <cell r="L4">
            <v>1531.98</v>
          </cell>
          <cell r="M4">
            <v>92</v>
          </cell>
        </row>
        <row r="7">
          <cell r="C7">
            <v>10</v>
          </cell>
          <cell r="D7">
            <v>10</v>
          </cell>
          <cell r="F7">
            <v>127.5</v>
          </cell>
          <cell r="G7">
            <v>5</v>
          </cell>
          <cell r="H7">
            <v>0</v>
          </cell>
          <cell r="I7">
            <v>326.44</v>
          </cell>
          <cell r="J7">
            <v>150</v>
          </cell>
          <cell r="K7">
            <v>38</v>
          </cell>
          <cell r="L7">
            <v>531.45000000000005</v>
          </cell>
          <cell r="M7">
            <v>33</v>
          </cell>
        </row>
        <row r="10">
          <cell r="C10">
            <v>7</v>
          </cell>
          <cell r="D10">
            <v>7</v>
          </cell>
          <cell r="F10">
            <v>49</v>
          </cell>
          <cell r="G10">
            <v>7</v>
          </cell>
          <cell r="H10">
            <v>3</v>
          </cell>
          <cell r="I10">
            <v>518.17999999999995</v>
          </cell>
          <cell r="J10">
            <v>93</v>
          </cell>
          <cell r="K10">
            <v>64</v>
          </cell>
          <cell r="L10">
            <v>1273.24</v>
          </cell>
          <cell r="M10">
            <v>74</v>
          </cell>
        </row>
      </sheetData>
      <sheetData sheetId="1">
        <row r="4">
          <cell r="C4">
            <v>9</v>
          </cell>
          <cell r="D4">
            <v>9</v>
          </cell>
          <cell r="F4">
            <v>58</v>
          </cell>
          <cell r="G4">
            <v>0</v>
          </cell>
          <cell r="H4">
            <v>2</v>
          </cell>
          <cell r="I4">
            <v>775</v>
          </cell>
          <cell r="J4">
            <v>111</v>
          </cell>
          <cell r="K4">
            <v>82</v>
          </cell>
          <cell r="L4">
            <v>1456.96</v>
          </cell>
          <cell r="M4">
            <v>86</v>
          </cell>
        </row>
      </sheetData>
      <sheetData sheetId="2">
        <row r="4">
          <cell r="C4">
            <v>9</v>
          </cell>
          <cell r="D4">
            <v>9</v>
          </cell>
          <cell r="F4">
            <v>58</v>
          </cell>
          <cell r="G4">
            <v>0</v>
          </cell>
          <cell r="H4">
            <v>2</v>
          </cell>
          <cell r="I4">
            <v>787</v>
          </cell>
          <cell r="J4">
            <v>111</v>
          </cell>
          <cell r="K4">
            <v>87</v>
          </cell>
          <cell r="L4">
            <v>1478.91</v>
          </cell>
          <cell r="M4">
            <v>87</v>
          </cell>
        </row>
        <row r="7">
          <cell r="C7">
            <v>10</v>
          </cell>
          <cell r="D7">
            <v>10</v>
          </cell>
          <cell r="F7">
            <v>126.5</v>
          </cell>
          <cell r="G7">
            <v>5</v>
          </cell>
          <cell r="H7">
            <v>0</v>
          </cell>
          <cell r="I7">
            <v>427.19</v>
          </cell>
          <cell r="J7">
            <v>150</v>
          </cell>
          <cell r="K7">
            <v>50</v>
          </cell>
          <cell r="L7">
            <v>695.47</v>
          </cell>
          <cell r="M7">
            <v>43</v>
          </cell>
        </row>
        <row r="10">
          <cell r="C10">
            <v>9</v>
          </cell>
          <cell r="D10">
            <v>9</v>
          </cell>
          <cell r="F10">
            <v>57</v>
          </cell>
          <cell r="G10">
            <v>7</v>
          </cell>
          <cell r="H10">
            <v>5</v>
          </cell>
          <cell r="I10">
            <v>792.3</v>
          </cell>
          <cell r="J10">
            <v>93</v>
          </cell>
          <cell r="K10">
            <v>92</v>
          </cell>
          <cell r="L10">
            <v>1688.73</v>
          </cell>
          <cell r="M10">
            <v>99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F8B0B-F12E-4966-A613-44C9407DE075}">
  <sheetPr>
    <tabColor rgb="FF0070C0"/>
  </sheetPr>
  <dimension ref="A1:M15"/>
  <sheetViews>
    <sheetView tabSelected="1" zoomScale="145" zoomScaleNormal="145" workbookViewId="0">
      <selection activeCell="O3" sqref="O3"/>
    </sheetView>
  </sheetViews>
  <sheetFormatPr defaultRowHeight="13.2" x14ac:dyDescent="0.25"/>
  <cols>
    <col min="1" max="1" width="14" customWidth="1"/>
    <col min="2" max="2" width="8" customWidth="1"/>
    <col min="3" max="3" width="11.5546875" style="32" customWidth="1"/>
    <col min="4" max="4" width="10.5546875" style="32" customWidth="1"/>
    <col min="5" max="5" width="12.6640625" style="33" customWidth="1"/>
    <col min="6" max="6" width="13" style="34" customWidth="1"/>
    <col min="7" max="7" width="11" style="42" customWidth="1"/>
    <col min="8" max="8" width="11.44140625" style="29" customWidth="1"/>
    <col min="9" max="9" width="11.109375" style="34" customWidth="1"/>
    <col min="10" max="10" width="3.6640625" style="29" hidden="1" customWidth="1"/>
    <col min="11" max="11" width="5.109375" style="29" hidden="1" customWidth="1"/>
    <col min="12" max="12" width="14.5546875" bestFit="1" customWidth="1"/>
    <col min="13" max="13" width="12.44140625" customWidth="1"/>
  </cols>
  <sheetData>
    <row r="1" spans="1:13" ht="23.25" customHeight="1" x14ac:dyDescent="0.4">
      <c r="A1" s="43" t="s">
        <v>20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s="8" customFormat="1" x14ac:dyDescent="0.25">
      <c r="A2" s="1" t="s">
        <v>0</v>
      </c>
      <c r="B2" s="1"/>
      <c r="C2" s="2" t="s">
        <v>1</v>
      </c>
      <c r="D2" s="3">
        <v>45292</v>
      </c>
      <c r="E2" s="4" t="s">
        <v>2</v>
      </c>
      <c r="F2" s="3">
        <v>45382</v>
      </c>
      <c r="G2" s="5"/>
      <c r="H2" s="6"/>
      <c r="I2" s="7"/>
      <c r="J2" s="6"/>
      <c r="K2" s="6"/>
      <c r="L2" s="1"/>
      <c r="M2" s="1"/>
    </row>
    <row r="3" spans="1:13" s="15" customFormat="1" ht="73.2" customHeight="1" x14ac:dyDescent="0.25">
      <c r="A3" s="9"/>
      <c r="B3" s="9"/>
      <c r="C3" s="10" t="s">
        <v>3</v>
      </c>
      <c r="D3" s="10" t="s">
        <v>4</v>
      </c>
      <c r="E3" s="11" t="s">
        <v>5</v>
      </c>
      <c r="F3" s="12" t="s">
        <v>6</v>
      </c>
      <c r="G3" s="13" t="s">
        <v>7</v>
      </c>
      <c r="H3" s="10" t="s">
        <v>8</v>
      </c>
      <c r="I3" s="10" t="s">
        <v>9</v>
      </c>
      <c r="J3" s="14" t="s">
        <v>10</v>
      </c>
      <c r="K3" s="9" t="s">
        <v>11</v>
      </c>
      <c r="L3" s="9" t="s">
        <v>12</v>
      </c>
      <c r="M3" s="9" t="s">
        <v>21</v>
      </c>
    </row>
    <row r="4" spans="1:13" x14ac:dyDescent="0.25">
      <c r="A4" s="16" t="s">
        <v>13</v>
      </c>
      <c r="B4" s="17"/>
      <c r="C4" s="18">
        <f>AVERAGE('[1]Janaury 2024'!C4,'[1]February 2024'!C4,'[1]March 2024'!C4)</f>
        <v>9</v>
      </c>
      <c r="D4" s="18">
        <f>AVERAGE('[1]Janaury 2024'!D4,'[1]February 2024'!D4,'[1]March 2024'!D4)</f>
        <v>9</v>
      </c>
      <c r="E4" s="19">
        <f>D4/C4</f>
        <v>1</v>
      </c>
      <c r="F4" s="20">
        <f>SUM('[1]Janaury 2024'!F4,'[1]February 2024'!F4,'[1]March 2024'!F4)</f>
        <v>174</v>
      </c>
      <c r="G4" s="21">
        <f>AVERAGE('[1]Janaury 2024'!G4,'[1]February 2024'!G4,'[1]March 2024'!G4)</f>
        <v>0</v>
      </c>
      <c r="H4" s="20">
        <f>AVERAGE('[1]Janaury 2024'!H4,'[1]February 2024'!H4,'[1]March 2024'!H4)</f>
        <v>2.3333333333333335</v>
      </c>
      <c r="I4" s="20">
        <f>SUM('[1]Janaury 2024'!I4,'[1]February 2024'!I4,'[1]March 2024'!I4)</f>
        <v>2392</v>
      </c>
      <c r="J4" s="22">
        <f>AVERAGE('[1]Janaury 2024'!J4,'[1]February 2024'!J4,'[1]March 2024'!J4)</f>
        <v>109.33333333333333</v>
      </c>
      <c r="K4" s="22">
        <f>AVERAGE('[1]Janaury 2024'!K4,'[1]February 2024'!K4,'[1]March 2024'!K4)</f>
        <v>83.666666666666671</v>
      </c>
      <c r="L4" s="23">
        <f>AVERAGE('[1]Janaury 2024'!L4,'[1]February 2024'!L4,'[1]March 2024'!L4)</f>
        <v>1489.2833333333335</v>
      </c>
      <c r="M4" s="20">
        <f>AVERAGE('[1]Janaury 2024'!M4,'[1]February 2024'!M4,'[1]March 2024'!M4)</f>
        <v>88.333333333333329</v>
      </c>
    </row>
    <row r="5" spans="1:13" x14ac:dyDescent="0.25">
      <c r="A5" s="16" t="s">
        <v>14</v>
      </c>
      <c r="B5" s="17"/>
      <c r="C5" s="18"/>
      <c r="D5" s="24"/>
      <c r="E5" s="19"/>
      <c r="F5" s="20"/>
      <c r="G5" s="24"/>
      <c r="H5" s="25"/>
      <c r="I5" s="25"/>
      <c r="J5" s="24"/>
      <c r="K5" s="24"/>
      <c r="L5" s="24"/>
      <c r="M5" s="26"/>
    </row>
    <row r="6" spans="1:13" x14ac:dyDescent="0.25">
      <c r="A6" s="27"/>
      <c r="B6" s="28"/>
      <c r="C6" s="18"/>
      <c r="D6" s="24"/>
      <c r="E6" s="19"/>
      <c r="F6" s="20"/>
      <c r="G6" s="24"/>
      <c r="H6" s="25"/>
      <c r="I6" s="25"/>
      <c r="J6" s="24"/>
      <c r="K6" s="24"/>
      <c r="L6" s="24"/>
      <c r="M6" s="26"/>
    </row>
    <row r="7" spans="1:13" x14ac:dyDescent="0.25">
      <c r="A7" s="16" t="s">
        <v>15</v>
      </c>
      <c r="B7" s="28"/>
      <c r="C7" s="18">
        <f>AVERAGE('[1]Janaury 2024'!C7,'[1]February 2024'!C7,'[1]March 2024'!C7)</f>
        <v>10</v>
      </c>
      <c r="D7" s="18">
        <f>AVERAGE('[1]Janaury 2024'!D7,'[1]February 2024'!D7,'[1]March 2024'!D7)</f>
        <v>10</v>
      </c>
      <c r="E7" s="19">
        <f>D7/C7</f>
        <v>1</v>
      </c>
      <c r="F7" s="20">
        <f>SUM('[1]Janaury 2024'!F7,'[1]February 2024'!F7,'[1]March 2024'!F7)</f>
        <v>254</v>
      </c>
      <c r="G7" s="21">
        <f>AVERAGE('[1]Janaury 2024'!G7,'[1]February 2024'!G7,'[1]March 2024'!G7)</f>
        <v>5</v>
      </c>
      <c r="H7" s="20">
        <f>AVERAGE('[1]Janaury 2024'!H7,'[1]February 2024'!H7,'[1]March 2024'!H7)</f>
        <v>0</v>
      </c>
      <c r="I7" s="20">
        <f>SUM('[1]Janaury 2024'!I7,'[1]February 2024'!I7,'[1]March 2024'!I7)</f>
        <v>753.63</v>
      </c>
      <c r="J7" s="22">
        <f>AVERAGE('[1]Janaury 2024'!J7,'[1]February 2024'!J7,'[1]March 2024'!J7)</f>
        <v>150</v>
      </c>
      <c r="K7" s="22">
        <f>AVERAGE('[1]Janaury 2024'!K7,'[1]February 2024'!K7,'[1]March 2024'!K7)</f>
        <v>44</v>
      </c>
      <c r="L7" s="23">
        <f>AVERAGE('[1]Janaury 2024'!L7,'[1]February 2024'!L7,'[1]March 2024'!L7)</f>
        <v>613.46</v>
      </c>
      <c r="M7" s="20">
        <f>AVERAGE('[1]Janaury 2024'!M7,'[1]February 2024'!M7,'[1]March 2024'!M7)</f>
        <v>38</v>
      </c>
    </row>
    <row r="8" spans="1:13" x14ac:dyDescent="0.25">
      <c r="A8" s="16" t="s">
        <v>16</v>
      </c>
      <c r="B8" s="28"/>
      <c r="C8" s="18"/>
      <c r="D8" s="24"/>
      <c r="E8" s="19"/>
      <c r="F8" s="20"/>
      <c r="G8" s="24"/>
      <c r="H8" s="24"/>
      <c r="I8" s="25"/>
      <c r="J8" s="24"/>
      <c r="K8" s="24"/>
      <c r="L8" s="24"/>
      <c r="M8" s="26"/>
    </row>
    <row r="9" spans="1:13" x14ac:dyDescent="0.25">
      <c r="A9" s="27"/>
      <c r="B9" s="17"/>
      <c r="C9" s="18"/>
      <c r="D9" s="24"/>
      <c r="E9" s="19"/>
      <c r="F9" s="20"/>
      <c r="G9" s="24"/>
      <c r="H9" s="24"/>
      <c r="I9" s="25"/>
      <c r="J9" s="24"/>
      <c r="K9" s="24"/>
      <c r="L9" s="24"/>
      <c r="M9" s="26"/>
    </row>
    <row r="10" spans="1:13" x14ac:dyDescent="0.25">
      <c r="A10" s="16" t="s">
        <v>17</v>
      </c>
      <c r="B10" s="17"/>
      <c r="C10" s="18">
        <f>AVERAGE('[1]Janaury 2024'!C10,'[1]February 2024'!C10,'[1]March 2024'!C10)</f>
        <v>8</v>
      </c>
      <c r="D10" s="18">
        <f>AVERAGE('[1]Janaury 2024'!D10,'[1]February 2024'!D10,'[1]March 2024'!D10)</f>
        <v>8</v>
      </c>
      <c r="E10" s="19">
        <f>D10/C10</f>
        <v>1</v>
      </c>
      <c r="F10" s="20">
        <f>SUM('[1]Janaury 2024'!F10,'[1]February 2024'!F10,'[1]March 2024'!F10)</f>
        <v>106</v>
      </c>
      <c r="G10" s="21">
        <f>AVERAGE('[1]Janaury 2024'!G10,'[1]February 2024'!G10,'[1]March 2024'!G10)</f>
        <v>7</v>
      </c>
      <c r="H10" s="20">
        <f>AVERAGE('[1]Janaury 2024'!H10,'[1]February 2024'!H10,'[1]March 2024'!H10)</f>
        <v>4</v>
      </c>
      <c r="I10" s="20">
        <f>SUM('[1]Janaury 2024'!I10,'[1]February 2024'!I10,'[1]March 2024'!I10)</f>
        <v>1310.48</v>
      </c>
      <c r="J10" s="22">
        <f>AVERAGE('[1]Janaury 2024'!J10,'[1]February 2024'!J10,'[1]March 2024'!J10)</f>
        <v>93</v>
      </c>
      <c r="K10" s="22">
        <f>AVERAGE('[1]Janaury 2024'!K10,'[1]February 2024'!K10,'[1]March 2024'!K10)</f>
        <v>78</v>
      </c>
      <c r="L10" s="23">
        <f>AVERAGE('[1]Janaury 2024'!L10,'[1]February 2024'!L10,'[1]March 2024'!L10)</f>
        <v>1480.9850000000001</v>
      </c>
      <c r="M10" s="20">
        <f>AVERAGE('[1]Janaury 2024'!M10,'[1]February 2024'!M10,'[1]March 2024'!M10)</f>
        <v>86.5</v>
      </c>
    </row>
    <row r="11" spans="1:13" x14ac:dyDescent="0.25">
      <c r="A11" s="16" t="s">
        <v>18</v>
      </c>
      <c r="B11" s="17"/>
      <c r="C11" s="29"/>
      <c r="D11" s="29"/>
      <c r="E11" s="19"/>
      <c r="F11" s="30"/>
      <c r="G11" s="29"/>
      <c r="H11" s="31"/>
      <c r="I11" s="31"/>
      <c r="K11"/>
    </row>
    <row r="12" spans="1:13" x14ac:dyDescent="0.25">
      <c r="G12" s="29"/>
    </row>
    <row r="13" spans="1:13" x14ac:dyDescent="0.25">
      <c r="G13" s="29"/>
    </row>
    <row r="14" spans="1:13" ht="13.8" thickBot="1" x14ac:dyDescent="0.3">
      <c r="G14" s="29"/>
    </row>
    <row r="15" spans="1:13" ht="13.8" thickBot="1" x14ac:dyDescent="0.3">
      <c r="A15" s="35" t="s">
        <v>19</v>
      </c>
      <c r="B15" s="36"/>
      <c r="C15" s="37">
        <f>AVERAGE(C4,C7,C10)</f>
        <v>9</v>
      </c>
      <c r="D15" s="37">
        <f>AVERAGE(D4,D7,D10)</f>
        <v>9</v>
      </c>
      <c r="E15" s="38">
        <f>SUM(E4,E7,E10)/3</f>
        <v>1</v>
      </c>
      <c r="F15" s="39">
        <f>SUM(F4,F7,F10,)</f>
        <v>534</v>
      </c>
      <c r="G15" s="40">
        <f t="shared" ref="G15:M15" si="0">SUM(G4,G7,G10,)</f>
        <v>12</v>
      </c>
      <c r="H15" s="40">
        <f t="shared" si="0"/>
        <v>6.3333333333333339</v>
      </c>
      <c r="I15" s="40">
        <f t="shared" si="0"/>
        <v>4456.1100000000006</v>
      </c>
      <c r="J15" s="40">
        <f t="shared" si="0"/>
        <v>352.33333333333331</v>
      </c>
      <c r="K15" s="40">
        <f t="shared" si="0"/>
        <v>205.66666666666669</v>
      </c>
      <c r="L15" s="41">
        <f t="shared" si="0"/>
        <v>3583.7283333333339</v>
      </c>
      <c r="M15" s="40">
        <f t="shared" si="0"/>
        <v>212.83333333333331</v>
      </c>
    </row>
  </sheetData>
  <mergeCells count="1">
    <mergeCell ref="A1:M1"/>
  </mergeCells>
  <pageMargins left="0.75" right="0.75" top="1" bottom="1" header="0.5" footer="0.5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Quarter 1.24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Beamis, Racheal</dc:creator>
  <cp:lastModifiedBy>Locke, Nancy</cp:lastModifiedBy>
  <dcterms:created xsi:type="dcterms:W3CDTF">2024-06-10T17:08:14Z</dcterms:created>
  <dcterms:modified xsi:type="dcterms:W3CDTF">2024-06-24T23:42:31Z</dcterms:modified>
</cp:coreProperties>
</file>